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_経理課\経理係\★経理係共有\【共有】照会\渡島支庁\R5年度\(R6.1.22)【電気事業以外129〆、電気事業21】公営企業に係る経営比較分析表（令和４年度決算）の分析等について\回答\"/>
    </mc:Choice>
  </mc:AlternateContent>
  <workbookProtection workbookAlgorithmName="SHA-512" workbookHashValue="pTQXX0htVOCO9DCHM6hTlgHPdgNK0h9Aql7AacvZTSDL2l5lBDRxSeNw/QQR5ByeMXjzW1+C/nLbfcfeTF7B7w==" workbookSaltValue="jDnpwgmnPOOZNdAJmNkIV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FL32" i="4"/>
  <c r="BX54" i="4"/>
  <c r="BX32" i="4"/>
  <c r="BX78" i="4"/>
  <c r="MO78" i="4"/>
  <c r="MN54" i="4"/>
  <c r="MN32" i="4"/>
  <c r="C11" i="5"/>
  <c r="D11" i="5"/>
  <c r="E11" i="5"/>
  <c r="B11" i="5"/>
  <c r="GT78" i="4" l="1"/>
  <c r="GR54" i="4"/>
  <c r="GR32" i="4"/>
  <c r="DG78" i="4"/>
  <c r="DD54" i="4"/>
  <c r="DD32" i="4"/>
  <c r="P32" i="4"/>
  <c r="P78" i="4"/>
  <c r="P54" i="4"/>
  <c r="KG78" i="4"/>
  <c r="KF54" i="4"/>
  <c r="KF32" i="4"/>
  <c r="LZ78" i="4"/>
  <c r="LY54" i="4"/>
  <c r="LY32" i="4"/>
  <c r="EW32" i="4"/>
  <c r="IM78" i="4"/>
  <c r="IK54" i="4"/>
  <c r="IK32" i="4"/>
  <c r="EZ78" i="4"/>
  <c r="EW54" i="4"/>
  <c r="BI78" i="4"/>
  <c r="BI54" i="4"/>
  <c r="BI32" i="4"/>
  <c r="AT78" i="4"/>
  <c r="AT54" i="4"/>
  <c r="AT32" i="4"/>
  <c r="LK78" i="4"/>
  <c r="LJ54" i="4"/>
  <c r="LJ32" i="4"/>
  <c r="HV54" i="4"/>
  <c r="HV32" i="4"/>
  <c r="HX78" i="4"/>
  <c r="EK78" i="4"/>
  <c r="EH54" i="4"/>
  <c r="EH32" i="4"/>
  <c r="DV78" i="4"/>
  <c r="DS54" i="4"/>
  <c r="DS32" i="4"/>
  <c r="AE78" i="4"/>
  <c r="AE54" i="4"/>
  <c r="AE32" i="4"/>
  <c r="KV78" i="4"/>
  <c r="KU54" i="4"/>
  <c r="KU32" i="4"/>
  <c r="HI78" i="4"/>
  <c r="HG54" i="4"/>
  <c r="HG32" i="4"/>
</calcChain>
</file>

<file path=xl/sharedStrings.xml><?xml version="1.0" encoding="utf-8"?>
<sst xmlns="http://schemas.openxmlformats.org/spreadsheetml/2006/main" count="343" uniqueCount="182">
  <si>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</si>
  <si>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</si>
  <si>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</si>
  <si>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</si>
  <si>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</si>
  <si>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</si>
  <si>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</si>
  <si>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</si>
  <si>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</si>
  <si>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</si>
  <si>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</si>
  <si>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</si>
  <si>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</si>
  <si>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</si>
  <si>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</si>
  <si>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</si>
  <si>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</si>
  <si>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</si>
  <si>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</si>
  <si>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</si>
  <si>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</si>
  <si>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</si>
  <si>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</si>
  <si>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</si>
  <si>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</si>
  <si>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</si>
  <si>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</si>
  <si>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</si>
  <si>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</si>
  <si>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</si>
  <si>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</si>
  <si>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</si>
  <si>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</si>
  <si>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</si>
  <si>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</si>
  <si>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</si>
  <si>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</si>
  <si>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</si>
  <si>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</si>
  <si>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</si>
  <si>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</si>
  <si>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</si>
  <si>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</si>
  <si>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</si>
  <si>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</si>
  <si>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</si>
  <si>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</si>
  <si>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</si>
  <si>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</si>
  <si>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</si>
  <si>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</si>
  <si>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</si>
  <si>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</si>
  <si>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</si>
  <si>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</si>
  <si>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</si>
  <si>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</si>
  <si>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</si>
  <si>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</si>
  <si>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</si>
  <si>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</si>
  <si>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</si>
  <si>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</si>
  <si>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</si>
  <si>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</si>
  <si>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</si>
  <si>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</si>
  <si>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</si>
  <si>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</si>
  <si>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</si>
  <si>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</si>
  <si>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</si>
  <si>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</si>
  <si>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</si>
  <si>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</si>
  <si>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</si>
  <si>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</si>
  <si>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</si>
  <si>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</si>
  <si>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</si>
  <si>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</si>
  <si>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</si>
  <si>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</si>
  <si>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</si>
  <si>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</si>
  <si>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</si>
  <si>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</si>
  <si>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</si>
  <si>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</si>
  <si>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</si>
  <si>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</si>
  <si>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</si>
  <si>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</si>
  <si>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</si>
  <si>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</si>
  <si>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</si>
  <si>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</si>
  <si>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</si>
  <si>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</si>
  <si>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</si>
  <si>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</si>
  <si>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</si>
  <si>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</si>
  <si>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</si>
  <si>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</si>
  <si>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</si>
  <si>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</si>
  <si>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</si>
  <si>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</si>
  <si>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</si>
  <si>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</si>
  <si>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</si>
  <si>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</si>
  <si>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</si>
  <si>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</si>
  <si>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</si>
  <si>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</si>
  <si>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</si>
  <si>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</si>
  <si>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</si>
  <si>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</si>
  <si>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</si>
  <si>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</si>
  <si>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</si>
  <si>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</si>
  <si>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</si>
  <si>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</si>
  <si>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</si>
  <si>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</si>
  <si>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</si>
  <si>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</si>
  <si>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</si>
  <si>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</si>
  <si>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</si>
  <si>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</si>
  <si>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</si>
  <si>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</si>
  <si>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</si>
  <si>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</si>
  <si>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</si>
  <si>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</si>
  <si>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</si>
  <si>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</si>
  <si>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</si>
  <si>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</si>
  <si>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</si>
  <si>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</si>
  <si>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</si>
  <si>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</si>
  <si>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</si>
  <si>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</si>
  <si>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</si>
  <si>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</si>
  <si>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</si>
  <si>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</si>
  <si>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</si>
  <si>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</si>
  <si>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</si>
  <si>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</si>
  <si>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</si>
  <si>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</si>
  <si>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函館市</t>
  </si>
  <si>
    <t>市立函館恵山病院</t>
  </si>
  <si>
    <t>条例全部</t>
  </si>
  <si>
    <t>病院事業</t>
  </si>
  <si>
    <t>一般病院</t>
  </si>
  <si>
    <t>50床以上～100床未満</t>
  </si>
  <si>
    <t>自治体職員 学術・研究機関出身</t>
  </si>
  <si>
    <t>直営</t>
  </si>
  <si>
    <t>透</t>
  </si>
  <si>
    <t>救</t>
  </si>
  <si>
    <t>第１種該当</t>
  </si>
  <si>
    <t>２０：１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</si>
  <si>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</si>
  <si>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</si>
  <si>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</si>
  <si>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</si>
  <si>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</si>
  <si>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当院は平成14年の移転新築から令和4年で20年を経過していることから，施設の老朽化が課題の1つとなっており，設備の計画的な補修，改修が必要となってきています。</t>
    <rPh sb="1" eb="3">
      <t>トウイン</t>
    </rPh>
    <rPh sb="4" eb="6">
      <t>ヘイセイ</t>
    </rPh>
    <rPh sb="8" eb="9">
      <t>ネン</t>
    </rPh>
    <rPh sb="10" eb="12">
      <t>イテン</t>
    </rPh>
    <rPh sb="12" eb="14">
      <t>シンチク</t>
    </rPh>
    <rPh sb="16" eb="17">
      <t>レイ</t>
    </rPh>
    <rPh sb="17" eb="18">
      <t>ワ</t>
    </rPh>
    <rPh sb="19" eb="20">
      <t>ネン</t>
    </rPh>
    <rPh sb="23" eb="24">
      <t>ネン</t>
    </rPh>
    <rPh sb="25" eb="27">
      <t>ケイカ</t>
    </rPh>
    <rPh sb="36" eb="38">
      <t>シセツ</t>
    </rPh>
    <rPh sb="39" eb="42">
      <t>ロウキュウカ</t>
    </rPh>
    <rPh sb="43" eb="45">
      <t>カダイ</t>
    </rPh>
    <rPh sb="55" eb="57">
      <t>セツビ</t>
    </rPh>
    <rPh sb="58" eb="60">
      <t>ケイカク</t>
    </rPh>
    <rPh sb="60" eb="61">
      <t>テキ</t>
    </rPh>
    <rPh sb="62" eb="64">
      <t>ホシュウ</t>
    </rPh>
    <rPh sb="65" eb="67">
      <t>カイシュウ</t>
    </rPh>
    <rPh sb="68" eb="70">
      <t>ヒツヨウ</t>
    </rPh>
    <phoneticPr fontId="5"/>
  </si>
  <si>
    <t>市立函館恵山病院は，恵山・戸井・椴法華地域における唯一の病院として，入院医療，救急医療を提供しています。また，人工透析等に代表される慢性期の医療を，特に医療の必要度が高い方を中心に提供しており，今後も引き続きその役割を果たします。</t>
    <rPh sb="0" eb="2">
      <t>シリツ</t>
    </rPh>
    <rPh sb="2" eb="4">
      <t>ハコダテ</t>
    </rPh>
    <rPh sb="4" eb="6">
      <t>エサン</t>
    </rPh>
    <rPh sb="6" eb="8">
      <t>ビョウイン</t>
    </rPh>
    <rPh sb="10" eb="12">
      <t>エサン</t>
    </rPh>
    <rPh sb="13" eb="15">
      <t>トイ</t>
    </rPh>
    <rPh sb="16" eb="19">
      <t>トドホッケ</t>
    </rPh>
    <rPh sb="19" eb="21">
      <t>チイキ</t>
    </rPh>
    <rPh sb="25" eb="27">
      <t>ユイイツ</t>
    </rPh>
    <rPh sb="28" eb="30">
      <t>ビョウイン</t>
    </rPh>
    <rPh sb="34" eb="36">
      <t>ニュウイン</t>
    </rPh>
    <rPh sb="36" eb="38">
      <t>イリョウ</t>
    </rPh>
    <rPh sb="39" eb="41">
      <t>キュウキュウ</t>
    </rPh>
    <rPh sb="41" eb="43">
      <t>イリョウ</t>
    </rPh>
    <rPh sb="44" eb="46">
      <t>テイキョウ</t>
    </rPh>
    <rPh sb="55" eb="57">
      <t>ジンコウ</t>
    </rPh>
    <rPh sb="57" eb="60">
      <t>トウセキトウ</t>
    </rPh>
    <rPh sb="61" eb="63">
      <t>ダイヒョウ</t>
    </rPh>
    <rPh sb="66" eb="69">
      <t>マンセイキ</t>
    </rPh>
    <rPh sb="70" eb="72">
      <t>イリョウ</t>
    </rPh>
    <rPh sb="74" eb="75">
      <t>トク</t>
    </rPh>
    <rPh sb="76" eb="78">
      <t>イリョウ</t>
    </rPh>
    <rPh sb="83" eb="84">
      <t>タカ</t>
    </rPh>
    <rPh sb="85" eb="86">
      <t>ホウ</t>
    </rPh>
    <rPh sb="87" eb="89">
      <t>チュウシン</t>
    </rPh>
    <rPh sb="90" eb="92">
      <t>テイキョウ</t>
    </rPh>
    <rPh sb="97" eb="99">
      <t>コンゴ</t>
    </rPh>
    <rPh sb="100" eb="101">
      <t>ヒ</t>
    </rPh>
    <rPh sb="102" eb="103">
      <t>ツヅ</t>
    </rPh>
    <rPh sb="106" eb="108">
      <t>ヤクワリ</t>
    </rPh>
    <rPh sb="109" eb="110">
      <t>ハ</t>
    </rPh>
    <phoneticPr fontId="5"/>
  </si>
  <si>
    <t>　地域の人口減少に伴う入院・外来患者数の減少等により医業収益が減少していることから，医業収支比率が平均値より低くなっており，病床利用率も低下傾向にあります。令和元年度は透析室の移転拡充を行い病床利用率が微増しました。
　職員給与費対医業収益比率が平均値より高く，材料費対医業収益比率が逆に平均値より低くなっていますが，療養病床だけを有する病院に多くみられる傾向です。
　なお，令和元年度以降の経常収支比率の上昇は，一般会計からの繰入金によるものです。</t>
    <rPh sb="1" eb="3">
      <t>チイキ</t>
    </rPh>
    <rPh sb="4" eb="6">
      <t>ジンコウ</t>
    </rPh>
    <rPh sb="6" eb="8">
      <t>ゲンショウ</t>
    </rPh>
    <rPh sb="9" eb="10">
      <t>トモナ</t>
    </rPh>
    <rPh sb="11" eb="13">
      <t>ニュウイン</t>
    </rPh>
    <rPh sb="14" eb="16">
      <t>ガイライ</t>
    </rPh>
    <rPh sb="16" eb="18">
      <t>カンジャ</t>
    </rPh>
    <rPh sb="18" eb="19">
      <t>スウ</t>
    </rPh>
    <rPh sb="20" eb="22">
      <t>ゲンショウ</t>
    </rPh>
    <rPh sb="22" eb="23">
      <t>トウ</t>
    </rPh>
    <rPh sb="26" eb="28">
      <t>イギョウ</t>
    </rPh>
    <rPh sb="28" eb="30">
      <t>シュウエキ</t>
    </rPh>
    <rPh sb="31" eb="33">
      <t>ゲンショウ</t>
    </rPh>
    <rPh sb="42" eb="44">
      <t>イギョウ</t>
    </rPh>
    <rPh sb="44" eb="46">
      <t>シュウシ</t>
    </rPh>
    <rPh sb="46" eb="48">
      <t>ヒリツ</t>
    </rPh>
    <rPh sb="49" eb="52">
      <t>ヘイキンチ</t>
    </rPh>
    <rPh sb="54" eb="55">
      <t>ヒク</t>
    </rPh>
    <rPh sb="62" eb="64">
      <t>ビョウショウ</t>
    </rPh>
    <rPh sb="64" eb="67">
      <t>リヨウリツ</t>
    </rPh>
    <rPh sb="68" eb="70">
      <t>テイカ</t>
    </rPh>
    <rPh sb="70" eb="72">
      <t>ケイコウ</t>
    </rPh>
    <rPh sb="78" eb="79">
      <t>レイ</t>
    </rPh>
    <rPh sb="79" eb="80">
      <t>ワ</t>
    </rPh>
    <rPh sb="80" eb="81">
      <t>ガン</t>
    </rPh>
    <rPh sb="81" eb="83">
      <t>ネンド</t>
    </rPh>
    <rPh sb="84" eb="86">
      <t>トウセキ</t>
    </rPh>
    <rPh sb="86" eb="87">
      <t>シツ</t>
    </rPh>
    <rPh sb="88" eb="90">
      <t>イテン</t>
    </rPh>
    <rPh sb="90" eb="92">
      <t>カクジュウ</t>
    </rPh>
    <rPh sb="93" eb="94">
      <t>オコナ</t>
    </rPh>
    <rPh sb="95" eb="97">
      <t>ビョウショウ</t>
    </rPh>
    <rPh sb="97" eb="100">
      <t>リヨウリツ</t>
    </rPh>
    <rPh sb="101" eb="103">
      <t>ビゾウ</t>
    </rPh>
    <rPh sb="110" eb="111">
      <t>ショク</t>
    </rPh>
    <rPh sb="111" eb="112">
      <t>イン</t>
    </rPh>
    <rPh sb="112" eb="114">
      <t>キュウヨ</t>
    </rPh>
    <rPh sb="114" eb="115">
      <t>ヒ</t>
    </rPh>
    <rPh sb="115" eb="116">
      <t>タイ</t>
    </rPh>
    <rPh sb="116" eb="118">
      <t>イギョウ</t>
    </rPh>
    <rPh sb="118" eb="120">
      <t>シュウエキ</t>
    </rPh>
    <rPh sb="120" eb="122">
      <t>ヒリツ</t>
    </rPh>
    <rPh sb="123" eb="126">
      <t>ヘイキンチ</t>
    </rPh>
    <rPh sb="128" eb="129">
      <t>タカ</t>
    </rPh>
    <rPh sb="131" eb="134">
      <t>ザイリョウヒ</t>
    </rPh>
    <rPh sb="134" eb="135">
      <t>タイ</t>
    </rPh>
    <rPh sb="135" eb="137">
      <t>イギョウ</t>
    </rPh>
    <rPh sb="137" eb="139">
      <t>シュウエキ</t>
    </rPh>
    <rPh sb="139" eb="141">
      <t>ヒリツ</t>
    </rPh>
    <rPh sb="142" eb="143">
      <t>ギャク</t>
    </rPh>
    <rPh sb="144" eb="147">
      <t>ヘイキンチ</t>
    </rPh>
    <rPh sb="149" eb="150">
      <t>ヒク</t>
    </rPh>
    <rPh sb="159" eb="161">
      <t>リョウヨウ</t>
    </rPh>
    <rPh sb="161" eb="163">
      <t>ビョウショウ</t>
    </rPh>
    <rPh sb="166" eb="167">
      <t>ユウ</t>
    </rPh>
    <rPh sb="169" eb="171">
      <t>ビョウイン</t>
    </rPh>
    <rPh sb="172" eb="173">
      <t>オオ</t>
    </rPh>
    <rPh sb="178" eb="180">
      <t>ケイコウ</t>
    </rPh>
    <rPh sb="188" eb="189">
      <t>レイ</t>
    </rPh>
    <rPh sb="189" eb="190">
      <t>ワ</t>
    </rPh>
    <rPh sb="190" eb="191">
      <t>ガン</t>
    </rPh>
    <rPh sb="191" eb="193">
      <t>ネンド</t>
    </rPh>
    <rPh sb="193" eb="195">
      <t>イコウ</t>
    </rPh>
    <rPh sb="196" eb="198">
      <t>ケイジョウ</t>
    </rPh>
    <rPh sb="198" eb="200">
      <t>シュウシ</t>
    </rPh>
    <rPh sb="200" eb="202">
      <t>ヒリツ</t>
    </rPh>
    <rPh sb="203" eb="205">
      <t>ジョウショウ</t>
    </rPh>
    <rPh sb="207" eb="209">
      <t>イッパン</t>
    </rPh>
    <rPh sb="209" eb="211">
      <t>カイケイ</t>
    </rPh>
    <rPh sb="214" eb="216">
      <t>クリイレ</t>
    </rPh>
    <rPh sb="216" eb="217">
      <t>キン</t>
    </rPh>
    <phoneticPr fontId="5"/>
  </si>
  <si>
    <t>　市立函館恵山病院は，恵山・戸井・椴法華地域におけるプライマリケア（初期医療）および救急医療の提供，ならびに慢性期における入院医療の役割を担っています。地域の人口減少に伴い患者数が減少する一方，救急医療等の病院機能の維持には一定の診療体制が必要であり，引き続き一般会計からの一定の支援を受けつつ，地域における唯一の病院として，その役割を果たします。</t>
    <rPh sb="1" eb="3">
      <t>シリツ</t>
    </rPh>
    <rPh sb="3" eb="5">
      <t>ハコダテ</t>
    </rPh>
    <rPh sb="5" eb="7">
      <t>エサン</t>
    </rPh>
    <rPh sb="7" eb="9">
      <t>ビョウイン</t>
    </rPh>
    <rPh sb="11" eb="13">
      <t>エサン</t>
    </rPh>
    <rPh sb="14" eb="16">
      <t>トイ</t>
    </rPh>
    <rPh sb="17" eb="20">
      <t>トドホッケ</t>
    </rPh>
    <rPh sb="20" eb="22">
      <t>チイキ</t>
    </rPh>
    <rPh sb="34" eb="36">
      <t>ショキ</t>
    </rPh>
    <rPh sb="36" eb="38">
      <t>イリョウ</t>
    </rPh>
    <rPh sb="42" eb="44">
      <t>キュウキュウ</t>
    </rPh>
    <rPh sb="44" eb="46">
      <t>イリョウ</t>
    </rPh>
    <rPh sb="47" eb="49">
      <t>テイキョウ</t>
    </rPh>
    <rPh sb="54" eb="57">
      <t>マンセイキ</t>
    </rPh>
    <rPh sb="61" eb="63">
      <t>ニュウイン</t>
    </rPh>
    <rPh sb="63" eb="65">
      <t>イリョウ</t>
    </rPh>
    <rPh sb="66" eb="68">
      <t>ヤクワリ</t>
    </rPh>
    <rPh sb="69" eb="70">
      <t>ニナ</t>
    </rPh>
    <rPh sb="76" eb="78">
      <t>チイキ</t>
    </rPh>
    <rPh sb="79" eb="81">
      <t>ジンコウ</t>
    </rPh>
    <rPh sb="81" eb="83">
      <t>ゲンショウ</t>
    </rPh>
    <rPh sb="84" eb="85">
      <t>トモナ</t>
    </rPh>
    <rPh sb="86" eb="89">
      <t>カンジャスウ</t>
    </rPh>
    <rPh sb="90" eb="92">
      <t>ゲンショウ</t>
    </rPh>
    <rPh sb="94" eb="96">
      <t>イッポウ</t>
    </rPh>
    <rPh sb="97" eb="99">
      <t>キュウキュウ</t>
    </rPh>
    <rPh sb="99" eb="101">
      <t>イリョウ</t>
    </rPh>
    <rPh sb="101" eb="102">
      <t>トウ</t>
    </rPh>
    <rPh sb="103" eb="105">
      <t>ビョウイン</t>
    </rPh>
    <rPh sb="105" eb="107">
      <t>キノウ</t>
    </rPh>
    <rPh sb="108" eb="110">
      <t>イジ</t>
    </rPh>
    <rPh sb="112" eb="114">
      <t>イッテイ</t>
    </rPh>
    <rPh sb="115" eb="117">
      <t>シンリョウ</t>
    </rPh>
    <rPh sb="117" eb="119">
      <t>タイセイ</t>
    </rPh>
    <rPh sb="120" eb="122">
      <t>ヒツヨウ</t>
    </rPh>
    <rPh sb="126" eb="127">
      <t>ヒ</t>
    </rPh>
    <rPh sb="128" eb="129">
      <t>ツヅ</t>
    </rPh>
    <rPh sb="130" eb="132">
      <t>イッパン</t>
    </rPh>
    <rPh sb="132" eb="134">
      <t>カイケイ</t>
    </rPh>
    <rPh sb="137" eb="139">
      <t>イッテイ</t>
    </rPh>
    <rPh sb="140" eb="142">
      <t>シエン</t>
    </rPh>
    <rPh sb="143" eb="144">
      <t>ウ</t>
    </rPh>
    <rPh sb="148" eb="150">
      <t>チイキ</t>
    </rPh>
    <rPh sb="154" eb="156">
      <t>ユイイツ</t>
    </rPh>
    <rPh sb="157" eb="159">
      <t>ビョウイン</t>
    </rPh>
    <rPh sb="165" eb="167">
      <t>ヤクワリ</t>
    </rPh>
    <rPh sb="168" eb="169">
      <t>ハ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</si>
</sst>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64.2</c:v>
                </c:pt>
                <c:pt idx="2">
                  <c:v>61.3</c:v>
                </c:pt>
                <c:pt idx="3">
                  <c:v>56.5</c:v>
                </c:pt>
                <c:pt idx="4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5-457E-BDEE-4E4CA0D7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62.3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5-457E-BDEE-4E4CA0D7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7893</c:v>
                </c:pt>
                <c:pt idx="1">
                  <c:v>7775</c:v>
                </c:pt>
                <c:pt idx="2">
                  <c:v>7363</c:v>
                </c:pt>
                <c:pt idx="3">
                  <c:v>8129</c:v>
                </c:pt>
                <c:pt idx="4">
                  <c:v>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4-4E98-9F03-AAD8CC26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9060</c:v>
                </c:pt>
                <c:pt idx="1">
                  <c:v>9135</c:v>
                </c:pt>
                <c:pt idx="2">
                  <c:v>9509</c:v>
                </c:pt>
                <c:pt idx="3">
                  <c:v>9548</c:v>
                </c:pt>
                <c:pt idx="4">
                  <c:v>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4-4E98-9F03-AAD8CC26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22313</c:v>
                </c:pt>
                <c:pt idx="1">
                  <c:v>21160</c:v>
                </c:pt>
                <c:pt idx="2">
                  <c:v>22186</c:v>
                </c:pt>
                <c:pt idx="3">
                  <c:v>22996</c:v>
                </c:pt>
                <c:pt idx="4">
                  <c:v>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7-4E67-9BF3-C171734E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25711</c:v>
                </c:pt>
                <c:pt idx="1">
                  <c:v>26415</c:v>
                </c:pt>
                <c:pt idx="2">
                  <c:v>27227</c:v>
                </c:pt>
                <c:pt idx="3">
                  <c:v>28176</c:v>
                </c:pt>
                <c:pt idx="4">
                  <c:v>29348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7-4E67-9BF3-C171734E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128.30000000000001</c:v>
                </c:pt>
                <c:pt idx="1">
                  <c:v>121.7</c:v>
                </c:pt>
                <c:pt idx="2">
                  <c:v>121.7</c:v>
                </c:pt>
                <c:pt idx="3">
                  <c:v>110.1</c:v>
                </c:pt>
                <c:pt idx="4">
                  <c:v>108.4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7-4325-B38D-3609D5D3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118.8</c:v>
                </c:pt>
                <c:pt idx="2">
                  <c:v>136</c:v>
                </c:pt>
                <c:pt idx="3">
                  <c:v>131.30000000000001</c:v>
                </c:pt>
                <c:pt idx="4">
                  <c:v>133.6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7-4325-B38D-3609D5D3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60.7</c:v>
                </c:pt>
                <c:pt idx="2">
                  <c:v>64.400000000000006</c:v>
                </c:pt>
                <c:pt idx="3">
                  <c:v>64.8</c:v>
                </c:pt>
                <c:pt idx="4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5-4BE1-9679-09BBDD0A1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73.2</c:v>
                </c:pt>
                <c:pt idx="2">
                  <c:v>69.900000000000006</c:v>
                </c:pt>
                <c:pt idx="3">
                  <c:v>71.599999999999994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5-4BE1-9679-09BBDD0A1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65.599999999999994</c:v>
                </c:pt>
                <c:pt idx="1">
                  <c:v>66.2</c:v>
                </c:pt>
                <c:pt idx="2">
                  <c:v>70.400000000000006</c:v>
                </c:pt>
                <c:pt idx="3">
                  <c:v>71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9-40B2-BD0B-A5FFB0DD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77.099999999999994</c:v>
                </c:pt>
                <c:pt idx="2">
                  <c:v>73.8</c:v>
                </c:pt>
                <c:pt idx="3">
                  <c:v>75.5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9-40B2-BD0B-A5FFB0DD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93.2</c:v>
                </c:pt>
                <c:pt idx="1">
                  <c:v>100</c:v>
                </c:pt>
                <c:pt idx="2">
                  <c:v>100.7</c:v>
                </c:pt>
                <c:pt idx="3">
                  <c:v>106.9</c:v>
                </c:pt>
                <c:pt idx="4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0-4A48-93B0-88683317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97.7</c:v>
                </c:pt>
                <c:pt idx="2">
                  <c:v>100.7</c:v>
                </c:pt>
                <c:pt idx="3">
                  <c:v>103.6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0-4A48-93B0-88683317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68.099999999999994</c:v>
                </c:pt>
                <c:pt idx="3">
                  <c:v>69.900000000000006</c:v>
                </c:pt>
                <c:pt idx="4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4-4A57-AB78-C60492099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56.4</c:v>
                </c:pt>
                <c:pt idx="2">
                  <c:v>56.9</c:v>
                </c:pt>
                <c:pt idx="3">
                  <c:v>58.3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4-4A57-AB78-C60492099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89.4</c:v>
                </c:pt>
                <c:pt idx="2">
                  <c:v>92.5</c:v>
                </c:pt>
                <c:pt idx="3">
                  <c:v>92.8</c:v>
                </c:pt>
                <c:pt idx="4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4-442D-B244-882A31D4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73.400000000000006</c:v>
                </c:pt>
                <c:pt idx="2">
                  <c:v>72.5</c:v>
                </c:pt>
                <c:pt idx="3">
                  <c:v>72.3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4-442D-B244-882A31D4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25601967</c:v>
                </c:pt>
                <c:pt idx="1">
                  <c:v>25825533</c:v>
                </c:pt>
                <c:pt idx="2">
                  <c:v>25934950</c:v>
                </c:pt>
                <c:pt idx="3">
                  <c:v>26019650</c:v>
                </c:pt>
                <c:pt idx="4">
                  <c:v>26155500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210-86E6-6122F4ED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38744035</c:v>
                </c:pt>
                <c:pt idx="1">
                  <c:v>40117620</c:v>
                </c:pt>
                <c:pt idx="2">
                  <c:v>42330999</c:v>
                </c:pt>
                <c:pt idx="3">
                  <c:v>43068047</c:v>
                </c:pt>
                <c:pt idx="4">
                  <c:v>44341948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7-4210-86E6-6122F4ED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12.4</c:v>
                </c:pt>
                <c:pt idx="1">
                  <c:v>12.1</c:v>
                </c:pt>
                <c:pt idx="2">
                  <c:v>12.5</c:v>
                </c:pt>
                <c:pt idx="3">
                  <c:v>11.3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A-4350-881C-6DA57320D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16</c:v>
                </c:pt>
                <c:pt idx="2">
                  <c:v>15.7</c:v>
                </c:pt>
                <c:pt idx="3">
                  <c:v>14.6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A-4350-881C-6DA57320D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91.4</c:v>
                </c:pt>
                <c:pt idx="1">
                  <c:v>92.1</c:v>
                </c:pt>
                <c:pt idx="2">
                  <c:v>93.7</c:v>
                </c:pt>
                <c:pt idx="3">
                  <c:v>90.4</c:v>
                </c:pt>
                <c:pt idx="4">
                  <c:v>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7-477B-B6B0-EDDAFD65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</c:v>
                </c:pt>
                <c:pt idx="2">
                  <c:v>77.7</c:v>
                </c:pt>
                <c:pt idx="3">
                  <c:v>75.7</c:v>
                </c:pt>
                <c:pt idx="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7-477B-B6B0-EDDAFD65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DV46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北海道函館市　市立函館恵山病院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50床以上～100床未満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 学術・研究機関出身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 t="str">
        <f>データ!Z6</f>
        <v>-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>
        <f>データ!AA6</f>
        <v>60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4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-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透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60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244431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4928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第１種該当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２０：１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 t="str">
        <f>データ!AF6</f>
        <v>-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>
        <f>データ!AG6</f>
        <v>34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34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179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93.2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100.7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106.9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104.9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65.599999999999994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66.2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70.400000000000006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71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62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59.9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60.7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64.400000000000006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64.8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56.1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58.1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64.2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61.3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56.5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51.1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100.7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101.9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77.099999999999994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73.8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75.5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74.599999999999994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73.2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69.900000000000006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71.599999999999994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70.8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66.900000000000006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62.3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62.1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180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178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22313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21160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22186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22996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21697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7893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7775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7363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8129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8699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91.4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92.1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93.7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90.4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101.5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12.4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12.1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12.5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11.3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10.8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25711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26415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27227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28176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29348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9060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9135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9509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9548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9992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71.099999999999994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72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77.7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75.400000000000006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16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15.7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14.6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15.1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181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128.30000000000001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121.7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121.7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110.1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108.4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66.900000000000006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66.099999999999994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68.099999999999994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69.900000000000006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71.400000000000006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84.4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89.4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92.5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92.8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89.1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25601967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25825533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25934950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26019650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26155500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118.8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131.30000000000001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133.6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58.3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59.2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73.2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73.400000000000006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72.5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38744035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40117620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42330999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43068047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44341948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8ssKkelytC9H6z6RJicOJUazsUh+MFdjefmi7BvV+kfDiFAkEgDpGizHB6HG8apb6BiWYzHC3etjRbopVNorOQ==" saltValue="ZeszznD+qw7vuhCBB/CoYA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109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110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111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112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113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114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115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116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117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118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119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120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156</v>
      </c>
      <c r="AV5" s="49" t="s">
        <v>147</v>
      </c>
      <c r="AW5" s="49" t="s">
        <v>148</v>
      </c>
      <c r="AX5" s="49" t="s">
        <v>149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156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156</v>
      </c>
      <c r="BR5" s="49" t="s">
        <v>147</v>
      </c>
      <c r="BS5" s="49" t="s">
        <v>148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145</v>
      </c>
      <c r="CB5" s="49" t="s">
        <v>156</v>
      </c>
      <c r="CC5" s="49" t="s">
        <v>147</v>
      </c>
      <c r="CD5" s="49" t="s">
        <v>148</v>
      </c>
      <c r="CE5" s="49" t="s">
        <v>149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156</v>
      </c>
      <c r="CN5" s="49" t="s">
        <v>147</v>
      </c>
      <c r="CO5" s="49" t="s">
        <v>148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156</v>
      </c>
      <c r="CY5" s="49" t="s">
        <v>147</v>
      </c>
      <c r="CZ5" s="49" t="s">
        <v>148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156</v>
      </c>
      <c r="DJ5" s="49" t="s">
        <v>147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156</v>
      </c>
      <c r="DU5" s="49" t="s">
        <v>147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156</v>
      </c>
      <c r="EF5" s="49" t="s">
        <v>147</v>
      </c>
      <c r="EG5" s="49" t="s">
        <v>148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145</v>
      </c>
      <c r="EP5" s="49" t="s">
        <v>156</v>
      </c>
      <c r="EQ5" s="49" t="s">
        <v>147</v>
      </c>
      <c r="ER5" s="49" t="s">
        <v>148</v>
      </c>
      <c r="ES5" s="49" t="s">
        <v>149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157</v>
      </c>
      <c r="EZ5" s="49" t="s">
        <v>145</v>
      </c>
      <c r="FA5" s="49" t="s">
        <v>156</v>
      </c>
      <c r="FB5" s="49" t="s">
        <v>147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15">
      <c r="A6" s="35" t="s">
        <v>158</v>
      </c>
      <c r="B6" s="50">
        <f>B8</f>
        <v>2022</v>
      </c>
      <c r="C6" s="50">
        <f t="shared" ref="C6:M6" si="2">C8</f>
        <v>12025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47" t="str">
        <f>IF(H8&lt;&gt;I8,H8,"")&amp;IF(I8&lt;&gt;J8,I8,"")&amp;"　"&amp;J8</f>
        <v>北海道函館市　市立函館恵山病院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自治体職員 学術・研究機関出身</v>
      </c>
      <c r="P6" s="50" t="str">
        <f>P8</f>
        <v>直営</v>
      </c>
      <c r="Q6" s="51">
        <f t="shared" ref="Q6:AH6" si="3">Q8</f>
        <v>4</v>
      </c>
      <c r="R6" s="50" t="str">
        <f t="shared" si="3"/>
        <v>-</v>
      </c>
      <c r="S6" s="50" t="str">
        <f t="shared" si="3"/>
        <v>透</v>
      </c>
      <c r="T6" s="50" t="str">
        <f t="shared" si="3"/>
        <v>救</v>
      </c>
      <c r="U6" s="51">
        <f>U8</f>
        <v>244431</v>
      </c>
      <c r="V6" s="51">
        <f>V8</f>
        <v>4928</v>
      </c>
      <c r="W6" s="50" t="str">
        <f>W8</f>
        <v>第１種該当</v>
      </c>
      <c r="X6" s="50" t="str">
        <f t="shared" ref="X6" si="4">X8</f>
        <v>-</v>
      </c>
      <c r="Y6" s="50" t="str">
        <f t="shared" si="3"/>
        <v>２０：１</v>
      </c>
      <c r="Z6" s="51" t="str">
        <f t="shared" si="3"/>
        <v>-</v>
      </c>
      <c r="AA6" s="51">
        <f t="shared" si="3"/>
        <v>60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60</v>
      </c>
      <c r="AF6" s="51" t="str">
        <f t="shared" si="3"/>
        <v>-</v>
      </c>
      <c r="AG6" s="51">
        <f t="shared" si="3"/>
        <v>34</v>
      </c>
      <c r="AH6" s="51">
        <f t="shared" si="3"/>
        <v>34</v>
      </c>
      <c r="AI6" s="52">
        <f>IF(AI8="-",NA(),AI8)</f>
        <v>93.2</v>
      </c>
      <c r="AJ6" s="52">
        <f t="shared" ref="AJ6:AR6" si="5">IF(AJ8="-",NA(),AJ8)</f>
        <v>100</v>
      </c>
      <c r="AK6" s="52">
        <f t="shared" si="5"/>
        <v>100.7</v>
      </c>
      <c r="AL6" s="52">
        <f t="shared" si="5"/>
        <v>106.9</v>
      </c>
      <c r="AM6" s="52">
        <f t="shared" si="5"/>
        <v>104.9</v>
      </c>
      <c r="AN6" s="52">
        <f t="shared" si="5"/>
        <v>97.5</v>
      </c>
      <c r="AO6" s="52">
        <f t="shared" si="5"/>
        <v>97.7</v>
      </c>
      <c r="AP6" s="52">
        <f t="shared" si="5"/>
        <v>100.7</v>
      </c>
      <c r="AQ6" s="52">
        <f t="shared" si="5"/>
        <v>103.6</v>
      </c>
      <c r="AR6" s="52">
        <f t="shared" si="5"/>
        <v>101.9</v>
      </c>
      <c r="AS6" s="52" t="str">
        <f>IF(AS8="-","【-】","【"&amp;SUBSTITUTE(TEXT(AS8,"#,##0.0"),"-","△")&amp;"】")</f>
        <v>【103.5】</v>
      </c>
      <c r="AT6" s="52">
        <f>IF(AT8="-",NA(),AT8)</f>
        <v>65.599999999999994</v>
      </c>
      <c r="AU6" s="52">
        <f t="shared" ref="AU6:BC6" si="6">IF(AU8="-",NA(),AU8)</f>
        <v>66.2</v>
      </c>
      <c r="AV6" s="52">
        <f t="shared" si="6"/>
        <v>70.400000000000006</v>
      </c>
      <c r="AW6" s="52">
        <f t="shared" si="6"/>
        <v>71</v>
      </c>
      <c r="AX6" s="52">
        <f t="shared" si="6"/>
        <v>62</v>
      </c>
      <c r="AY6" s="52">
        <f t="shared" si="6"/>
        <v>77</v>
      </c>
      <c r="AZ6" s="52">
        <f t="shared" si="6"/>
        <v>77.099999999999994</v>
      </c>
      <c r="BA6" s="52">
        <f t="shared" si="6"/>
        <v>73.8</v>
      </c>
      <c r="BB6" s="52">
        <f t="shared" si="6"/>
        <v>75.5</v>
      </c>
      <c r="BC6" s="52">
        <f t="shared" si="6"/>
        <v>74.599999999999994</v>
      </c>
      <c r="BD6" s="52" t="str">
        <f>IF(BD8="-","【-】","【"&amp;SUBSTITUTE(TEXT(BD8,"#,##0.0"),"-","△")&amp;"】")</f>
        <v>【86.4】</v>
      </c>
      <c r="BE6" s="52">
        <f>IF(BE8="-",NA(),BE8)</f>
        <v>59.9</v>
      </c>
      <c r="BF6" s="52">
        <f t="shared" ref="BF6:BN6" si="7">IF(BF8="-",NA(),BF8)</f>
        <v>60.7</v>
      </c>
      <c r="BG6" s="52">
        <f t="shared" si="7"/>
        <v>64.400000000000006</v>
      </c>
      <c r="BH6" s="52">
        <f t="shared" si="7"/>
        <v>64.8</v>
      </c>
      <c r="BI6" s="52">
        <f t="shared" si="7"/>
        <v>56.1</v>
      </c>
      <c r="BJ6" s="52">
        <f t="shared" si="7"/>
        <v>73.2</v>
      </c>
      <c r="BK6" s="52">
        <f t="shared" si="7"/>
        <v>73.2</v>
      </c>
      <c r="BL6" s="52">
        <f t="shared" si="7"/>
        <v>69.900000000000006</v>
      </c>
      <c r="BM6" s="52">
        <f t="shared" si="7"/>
        <v>71.599999999999994</v>
      </c>
      <c r="BN6" s="52">
        <f t="shared" si="7"/>
        <v>70.8</v>
      </c>
      <c r="BO6" s="52" t="str">
        <f>IF(BO8="-","【-】","【"&amp;SUBSTITUTE(TEXT(BO8,"#,##0.0"),"-","△")&amp;"】")</f>
        <v>【83.7】</v>
      </c>
      <c r="BP6" s="52">
        <f>IF(BP8="-",NA(),BP8)</f>
        <v>58.1</v>
      </c>
      <c r="BQ6" s="52">
        <f t="shared" ref="BQ6:BY6" si="8">IF(BQ8="-",NA(),BQ8)</f>
        <v>64.2</v>
      </c>
      <c r="BR6" s="52">
        <f t="shared" si="8"/>
        <v>61.3</v>
      </c>
      <c r="BS6" s="52">
        <f t="shared" si="8"/>
        <v>56.5</v>
      </c>
      <c r="BT6" s="52">
        <f t="shared" si="8"/>
        <v>51.1</v>
      </c>
      <c r="BU6" s="52">
        <f t="shared" si="8"/>
        <v>66.900000000000006</v>
      </c>
      <c r="BV6" s="52">
        <f t="shared" si="8"/>
        <v>66.099999999999994</v>
      </c>
      <c r="BW6" s="52">
        <f t="shared" si="8"/>
        <v>62.3</v>
      </c>
      <c r="BX6" s="52">
        <f t="shared" si="8"/>
        <v>62.1</v>
      </c>
      <c r="BY6" s="52">
        <f t="shared" si="8"/>
        <v>60.2</v>
      </c>
      <c r="BZ6" s="52" t="str">
        <f>IF(BZ8="-","【-】","【"&amp;SUBSTITUTE(TEXT(BZ8,"#,##0.0"),"-","△")&amp;"】")</f>
        <v>【66.8】</v>
      </c>
      <c r="CA6" s="53">
        <f>IF(CA8="-",NA(),CA8)</f>
        <v>22313</v>
      </c>
      <c r="CB6" s="53">
        <f t="shared" ref="CB6:CJ6" si="9">IF(CB8="-",NA(),CB8)</f>
        <v>21160</v>
      </c>
      <c r="CC6" s="53">
        <f t="shared" si="9"/>
        <v>22186</v>
      </c>
      <c r="CD6" s="53">
        <f t="shared" si="9"/>
        <v>22996</v>
      </c>
      <c r="CE6" s="53">
        <f t="shared" si="9"/>
        <v>21697</v>
      </c>
      <c r="CF6" s="53">
        <f t="shared" si="9"/>
        <v>25711</v>
      </c>
      <c r="CG6" s="53">
        <f t="shared" si="9"/>
        <v>26415</v>
      </c>
      <c r="CH6" s="53">
        <f t="shared" si="9"/>
        <v>27227</v>
      </c>
      <c r="CI6" s="53">
        <f t="shared" si="9"/>
        <v>28176</v>
      </c>
      <c r="CJ6" s="53">
        <f t="shared" si="9"/>
        <v>29348</v>
      </c>
      <c r="CK6" s="52" t="str">
        <f>IF(CK8="-","【-】","【"&amp;SUBSTITUTE(TEXT(CK8,"#,##0"),"-","△")&amp;"】")</f>
        <v>【61,837】</v>
      </c>
      <c r="CL6" s="53">
        <f>IF(CL8="-",NA(),CL8)</f>
        <v>7893</v>
      </c>
      <c r="CM6" s="53">
        <f t="shared" ref="CM6:CU6" si="10">IF(CM8="-",NA(),CM8)</f>
        <v>7775</v>
      </c>
      <c r="CN6" s="53">
        <f t="shared" si="10"/>
        <v>7363</v>
      </c>
      <c r="CO6" s="53">
        <f t="shared" si="10"/>
        <v>8129</v>
      </c>
      <c r="CP6" s="53">
        <f t="shared" si="10"/>
        <v>8699</v>
      </c>
      <c r="CQ6" s="53">
        <f t="shared" si="10"/>
        <v>9060</v>
      </c>
      <c r="CR6" s="53">
        <f t="shared" si="10"/>
        <v>9135</v>
      </c>
      <c r="CS6" s="53">
        <f t="shared" si="10"/>
        <v>9509</v>
      </c>
      <c r="CT6" s="53">
        <f t="shared" si="10"/>
        <v>9548</v>
      </c>
      <c r="CU6" s="53">
        <f t="shared" si="10"/>
        <v>9992</v>
      </c>
      <c r="CV6" s="52" t="str">
        <f>IF(CV8="-","【-】","【"&amp;SUBSTITUTE(TEXT(CV8,"#,##0"),"-","△")&amp;"】")</f>
        <v>【17,600】</v>
      </c>
      <c r="CW6" s="52">
        <f>IF(CW8="-",NA(),CW8)</f>
        <v>91.4</v>
      </c>
      <c r="CX6" s="52">
        <f t="shared" ref="CX6:DF6" si="11">IF(CX8="-",NA(),CX8)</f>
        <v>92.1</v>
      </c>
      <c r="CY6" s="52">
        <f t="shared" si="11"/>
        <v>93.7</v>
      </c>
      <c r="CZ6" s="52">
        <f t="shared" si="11"/>
        <v>90.4</v>
      </c>
      <c r="DA6" s="52">
        <f t="shared" si="11"/>
        <v>101.5</v>
      </c>
      <c r="DB6" s="52">
        <f t="shared" si="11"/>
        <v>71.099999999999994</v>
      </c>
      <c r="DC6" s="52">
        <f t="shared" si="11"/>
        <v>72</v>
      </c>
      <c r="DD6" s="52">
        <f t="shared" si="11"/>
        <v>77.7</v>
      </c>
      <c r="DE6" s="52">
        <f t="shared" si="11"/>
        <v>75.7</v>
      </c>
      <c r="DF6" s="52">
        <f t="shared" si="11"/>
        <v>75.400000000000006</v>
      </c>
      <c r="DG6" s="52" t="str">
        <f>IF(DG8="-","【-】","【"&amp;SUBSTITUTE(TEXT(DG8,"#,##0.0"),"-","△")&amp;"】")</f>
        <v>【55.6】</v>
      </c>
      <c r="DH6" s="52">
        <f>IF(DH8="-",NA(),DH8)</f>
        <v>12.4</v>
      </c>
      <c r="DI6" s="52">
        <f t="shared" ref="DI6:DQ6" si="12">IF(DI8="-",NA(),DI8)</f>
        <v>12.1</v>
      </c>
      <c r="DJ6" s="52">
        <f t="shared" si="12"/>
        <v>12.5</v>
      </c>
      <c r="DK6" s="52">
        <f t="shared" si="12"/>
        <v>11.3</v>
      </c>
      <c r="DL6" s="52">
        <f t="shared" si="12"/>
        <v>10.8</v>
      </c>
      <c r="DM6" s="52">
        <f t="shared" si="12"/>
        <v>16.5</v>
      </c>
      <c r="DN6" s="52">
        <f t="shared" si="12"/>
        <v>16</v>
      </c>
      <c r="DO6" s="52">
        <f t="shared" si="12"/>
        <v>15.7</v>
      </c>
      <c r="DP6" s="52">
        <f t="shared" si="12"/>
        <v>14.6</v>
      </c>
      <c r="DQ6" s="52">
        <f t="shared" si="12"/>
        <v>15.1</v>
      </c>
      <c r="DR6" s="52" t="str">
        <f>IF(DR8="-","【-】","【"&amp;SUBSTITUTE(TEXT(DR8,"#,##0.0"),"-","△")&amp;"】")</f>
        <v>【25.1】</v>
      </c>
      <c r="DS6" s="52">
        <f>IF(DS8="-",NA(),DS8)</f>
        <v>128.30000000000001</v>
      </c>
      <c r="DT6" s="52">
        <f t="shared" ref="DT6:EB6" si="13">IF(DT8="-",NA(),DT8)</f>
        <v>121.7</v>
      </c>
      <c r="DU6" s="52">
        <f t="shared" si="13"/>
        <v>121.7</v>
      </c>
      <c r="DV6" s="52">
        <f t="shared" si="13"/>
        <v>110.1</v>
      </c>
      <c r="DW6" s="52">
        <f t="shared" si="13"/>
        <v>108.4</v>
      </c>
      <c r="DX6" s="52">
        <f t="shared" si="13"/>
        <v>117</v>
      </c>
      <c r="DY6" s="52">
        <f t="shared" si="13"/>
        <v>118.8</v>
      </c>
      <c r="DZ6" s="52">
        <f t="shared" si="13"/>
        <v>136</v>
      </c>
      <c r="EA6" s="52">
        <f t="shared" si="13"/>
        <v>131.30000000000001</v>
      </c>
      <c r="EB6" s="52">
        <f t="shared" si="13"/>
        <v>133.6</v>
      </c>
      <c r="EC6" s="52" t="str">
        <f>IF(EC8="-","【-】","【"&amp;SUBSTITUTE(TEXT(EC8,"#,##0.0"),"-","△")&amp;"】")</f>
        <v>【63.0】</v>
      </c>
      <c r="ED6" s="52">
        <f>IF(ED8="-",NA(),ED8)</f>
        <v>66.900000000000006</v>
      </c>
      <c r="EE6" s="52">
        <f t="shared" ref="EE6:EM6" si="14">IF(EE8="-",NA(),EE8)</f>
        <v>66.099999999999994</v>
      </c>
      <c r="EF6" s="52">
        <f t="shared" si="14"/>
        <v>68.099999999999994</v>
      </c>
      <c r="EG6" s="52">
        <f t="shared" si="14"/>
        <v>69.900000000000006</v>
      </c>
      <c r="EH6" s="52">
        <f t="shared" si="14"/>
        <v>71.400000000000006</v>
      </c>
      <c r="EI6" s="52">
        <f t="shared" si="14"/>
        <v>56.1</v>
      </c>
      <c r="EJ6" s="52">
        <f t="shared" si="14"/>
        <v>56.4</v>
      </c>
      <c r="EK6" s="52">
        <f t="shared" si="14"/>
        <v>56.9</v>
      </c>
      <c r="EL6" s="52">
        <f t="shared" si="14"/>
        <v>58.3</v>
      </c>
      <c r="EM6" s="52">
        <f t="shared" si="14"/>
        <v>59.2</v>
      </c>
      <c r="EN6" s="52" t="str">
        <f>IF(EN8="-","【-】","【"&amp;SUBSTITUTE(TEXT(EN8,"#,##0.0"),"-","△")&amp;"】")</f>
        <v>【56.4】</v>
      </c>
      <c r="EO6" s="52">
        <f>IF(EO8="-",NA(),EO8)</f>
        <v>84.4</v>
      </c>
      <c r="EP6" s="52">
        <f t="shared" ref="EP6:EX6" si="15">IF(EP8="-",NA(),EP8)</f>
        <v>89.4</v>
      </c>
      <c r="EQ6" s="52">
        <f t="shared" si="15"/>
        <v>92.5</v>
      </c>
      <c r="ER6" s="52">
        <f t="shared" si="15"/>
        <v>92.8</v>
      </c>
      <c r="ES6" s="52">
        <f t="shared" si="15"/>
        <v>89.1</v>
      </c>
      <c r="ET6" s="52">
        <f t="shared" si="15"/>
        <v>73.2</v>
      </c>
      <c r="EU6" s="52">
        <f t="shared" si="15"/>
        <v>73.400000000000006</v>
      </c>
      <c r="EV6" s="52">
        <f t="shared" si="15"/>
        <v>72.5</v>
      </c>
      <c r="EW6" s="52">
        <f t="shared" si="15"/>
        <v>72.3</v>
      </c>
      <c r="EX6" s="52">
        <f t="shared" si="15"/>
        <v>72</v>
      </c>
      <c r="EY6" s="52" t="str">
        <f>IF(EY8="-","【-】","【"&amp;SUBSTITUTE(TEXT(EY8,"#,##0.0"),"-","△")&amp;"】")</f>
        <v>【70.7】</v>
      </c>
      <c r="EZ6" s="53">
        <f>IF(EZ8="-",NA(),EZ8)</f>
        <v>25601967</v>
      </c>
      <c r="FA6" s="53">
        <f t="shared" ref="FA6:FI6" si="16">IF(FA8="-",NA(),FA8)</f>
        <v>25825533</v>
      </c>
      <c r="FB6" s="53">
        <f t="shared" si="16"/>
        <v>25934950</v>
      </c>
      <c r="FC6" s="53">
        <f t="shared" si="16"/>
        <v>26019650</v>
      </c>
      <c r="FD6" s="53">
        <f t="shared" si="16"/>
        <v>26155500</v>
      </c>
      <c r="FE6" s="53">
        <f t="shared" si="16"/>
        <v>38744035</v>
      </c>
      <c r="FF6" s="53">
        <f t="shared" si="16"/>
        <v>40117620</v>
      </c>
      <c r="FG6" s="53">
        <f t="shared" si="16"/>
        <v>42330999</v>
      </c>
      <c r="FH6" s="53">
        <f t="shared" si="16"/>
        <v>43068047</v>
      </c>
      <c r="FI6" s="53">
        <f t="shared" si="16"/>
        <v>44341948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159</v>
      </c>
      <c r="B7" s="50">
        <f t="shared" ref="B7:AH7" si="17">B8</f>
        <v>2022</v>
      </c>
      <c r="C7" s="50">
        <f t="shared" si="17"/>
        <v>12025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自治体職員 学術・研究機関出身</v>
      </c>
      <c r="P7" s="50" t="str">
        <f>P8</f>
        <v>直営</v>
      </c>
      <c r="Q7" s="51">
        <f t="shared" si="17"/>
        <v>4</v>
      </c>
      <c r="R7" s="50" t="str">
        <f t="shared" si="17"/>
        <v>-</v>
      </c>
      <c r="S7" s="50" t="str">
        <f t="shared" si="17"/>
        <v>透</v>
      </c>
      <c r="T7" s="50" t="str">
        <f t="shared" si="17"/>
        <v>救</v>
      </c>
      <c r="U7" s="51">
        <f>U8</f>
        <v>244431</v>
      </c>
      <c r="V7" s="51">
        <f>V8</f>
        <v>4928</v>
      </c>
      <c r="W7" s="50" t="str">
        <f>W8</f>
        <v>第１種該当</v>
      </c>
      <c r="X7" s="50" t="str">
        <f t="shared" si="17"/>
        <v>-</v>
      </c>
      <c r="Y7" s="50" t="str">
        <f t="shared" si="17"/>
        <v>２０：１</v>
      </c>
      <c r="Z7" s="51" t="str">
        <f t="shared" si="17"/>
        <v>-</v>
      </c>
      <c r="AA7" s="51">
        <f t="shared" si="17"/>
        <v>60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60</v>
      </c>
      <c r="AF7" s="51" t="str">
        <f t="shared" si="17"/>
        <v>-</v>
      </c>
      <c r="AG7" s="51">
        <f t="shared" si="17"/>
        <v>34</v>
      </c>
      <c r="AH7" s="51">
        <f t="shared" si="17"/>
        <v>34</v>
      </c>
      <c r="AI7" s="52">
        <f>AI8</f>
        <v>93.2</v>
      </c>
      <c r="AJ7" s="52">
        <f t="shared" ref="AJ7:AR7" si="18">AJ8</f>
        <v>100</v>
      </c>
      <c r="AK7" s="52">
        <f t="shared" si="18"/>
        <v>100.7</v>
      </c>
      <c r="AL7" s="52">
        <f t="shared" si="18"/>
        <v>106.9</v>
      </c>
      <c r="AM7" s="52">
        <f t="shared" si="18"/>
        <v>104.9</v>
      </c>
      <c r="AN7" s="52">
        <f t="shared" si="18"/>
        <v>97.5</v>
      </c>
      <c r="AO7" s="52">
        <f t="shared" si="18"/>
        <v>97.7</v>
      </c>
      <c r="AP7" s="52">
        <f t="shared" si="18"/>
        <v>100.7</v>
      </c>
      <c r="AQ7" s="52">
        <f t="shared" si="18"/>
        <v>103.6</v>
      </c>
      <c r="AR7" s="52">
        <f t="shared" si="18"/>
        <v>101.9</v>
      </c>
      <c r="AS7" s="52"/>
      <c r="AT7" s="52">
        <f>AT8</f>
        <v>65.599999999999994</v>
      </c>
      <c r="AU7" s="52">
        <f t="shared" ref="AU7:BC7" si="19">AU8</f>
        <v>66.2</v>
      </c>
      <c r="AV7" s="52">
        <f t="shared" si="19"/>
        <v>70.400000000000006</v>
      </c>
      <c r="AW7" s="52">
        <f t="shared" si="19"/>
        <v>71</v>
      </c>
      <c r="AX7" s="52">
        <f t="shared" si="19"/>
        <v>62</v>
      </c>
      <c r="AY7" s="52">
        <f t="shared" si="19"/>
        <v>77</v>
      </c>
      <c r="AZ7" s="52">
        <f t="shared" si="19"/>
        <v>77.099999999999994</v>
      </c>
      <c r="BA7" s="52">
        <f t="shared" si="19"/>
        <v>73.8</v>
      </c>
      <c r="BB7" s="52">
        <f t="shared" si="19"/>
        <v>75.5</v>
      </c>
      <c r="BC7" s="52">
        <f t="shared" si="19"/>
        <v>74.599999999999994</v>
      </c>
      <c r="BD7" s="52"/>
      <c r="BE7" s="52">
        <f>BE8</f>
        <v>59.9</v>
      </c>
      <c r="BF7" s="52">
        <f t="shared" ref="BF7:BN7" si="20">BF8</f>
        <v>60.7</v>
      </c>
      <c r="BG7" s="52">
        <f t="shared" si="20"/>
        <v>64.400000000000006</v>
      </c>
      <c r="BH7" s="52">
        <f t="shared" si="20"/>
        <v>64.8</v>
      </c>
      <c r="BI7" s="52">
        <f t="shared" si="20"/>
        <v>56.1</v>
      </c>
      <c r="BJ7" s="52">
        <f t="shared" si="20"/>
        <v>73.2</v>
      </c>
      <c r="BK7" s="52">
        <f t="shared" si="20"/>
        <v>73.2</v>
      </c>
      <c r="BL7" s="52">
        <f t="shared" si="20"/>
        <v>69.900000000000006</v>
      </c>
      <c r="BM7" s="52">
        <f t="shared" si="20"/>
        <v>71.599999999999994</v>
      </c>
      <c r="BN7" s="52">
        <f t="shared" si="20"/>
        <v>70.8</v>
      </c>
      <c r="BO7" s="52"/>
      <c r="BP7" s="52">
        <f>BP8</f>
        <v>58.1</v>
      </c>
      <c r="BQ7" s="52">
        <f t="shared" ref="BQ7:BY7" si="21">BQ8</f>
        <v>64.2</v>
      </c>
      <c r="BR7" s="52">
        <f t="shared" si="21"/>
        <v>61.3</v>
      </c>
      <c r="BS7" s="52">
        <f t="shared" si="21"/>
        <v>56.5</v>
      </c>
      <c r="BT7" s="52">
        <f t="shared" si="21"/>
        <v>51.1</v>
      </c>
      <c r="BU7" s="52">
        <f t="shared" si="21"/>
        <v>66.900000000000006</v>
      </c>
      <c r="BV7" s="52">
        <f t="shared" si="21"/>
        <v>66.099999999999994</v>
      </c>
      <c r="BW7" s="52">
        <f t="shared" si="21"/>
        <v>62.3</v>
      </c>
      <c r="BX7" s="52">
        <f t="shared" si="21"/>
        <v>62.1</v>
      </c>
      <c r="BY7" s="52">
        <f t="shared" si="21"/>
        <v>60.2</v>
      </c>
      <c r="BZ7" s="52"/>
      <c r="CA7" s="53">
        <f>CA8</f>
        <v>22313</v>
      </c>
      <c r="CB7" s="53">
        <f t="shared" ref="CB7:CJ7" si="22">CB8</f>
        <v>21160</v>
      </c>
      <c r="CC7" s="53">
        <f t="shared" si="22"/>
        <v>22186</v>
      </c>
      <c r="CD7" s="53">
        <f t="shared" si="22"/>
        <v>22996</v>
      </c>
      <c r="CE7" s="53">
        <f t="shared" si="22"/>
        <v>21697</v>
      </c>
      <c r="CF7" s="53">
        <f t="shared" si="22"/>
        <v>25711</v>
      </c>
      <c r="CG7" s="53">
        <f t="shared" si="22"/>
        <v>26415</v>
      </c>
      <c r="CH7" s="53">
        <f t="shared" si="22"/>
        <v>27227</v>
      </c>
      <c r="CI7" s="53">
        <f t="shared" si="22"/>
        <v>28176</v>
      </c>
      <c r="CJ7" s="53">
        <f t="shared" si="22"/>
        <v>29348</v>
      </c>
      <c r="CK7" s="52"/>
      <c r="CL7" s="53">
        <f>CL8</f>
        <v>7893</v>
      </c>
      <c r="CM7" s="53">
        <f t="shared" ref="CM7:CU7" si="23">CM8</f>
        <v>7775</v>
      </c>
      <c r="CN7" s="53">
        <f t="shared" si="23"/>
        <v>7363</v>
      </c>
      <c r="CO7" s="53">
        <f t="shared" si="23"/>
        <v>8129</v>
      </c>
      <c r="CP7" s="53">
        <f t="shared" si="23"/>
        <v>8699</v>
      </c>
      <c r="CQ7" s="53">
        <f t="shared" si="23"/>
        <v>9060</v>
      </c>
      <c r="CR7" s="53">
        <f t="shared" si="23"/>
        <v>9135</v>
      </c>
      <c r="CS7" s="53">
        <f t="shared" si="23"/>
        <v>9509</v>
      </c>
      <c r="CT7" s="53">
        <f t="shared" si="23"/>
        <v>9548</v>
      </c>
      <c r="CU7" s="53">
        <f t="shared" si="23"/>
        <v>9992</v>
      </c>
      <c r="CV7" s="52"/>
      <c r="CW7" s="52">
        <f>CW8</f>
        <v>91.4</v>
      </c>
      <c r="CX7" s="52">
        <f t="shared" ref="CX7:DF7" si="24">CX8</f>
        <v>92.1</v>
      </c>
      <c r="CY7" s="52">
        <f t="shared" si="24"/>
        <v>93.7</v>
      </c>
      <c r="CZ7" s="52">
        <f t="shared" si="24"/>
        <v>90.4</v>
      </c>
      <c r="DA7" s="52">
        <f t="shared" si="24"/>
        <v>101.5</v>
      </c>
      <c r="DB7" s="52">
        <f t="shared" si="24"/>
        <v>71.099999999999994</v>
      </c>
      <c r="DC7" s="52">
        <f t="shared" si="24"/>
        <v>72</v>
      </c>
      <c r="DD7" s="52">
        <f t="shared" si="24"/>
        <v>77.7</v>
      </c>
      <c r="DE7" s="52">
        <f t="shared" si="24"/>
        <v>75.7</v>
      </c>
      <c r="DF7" s="52">
        <f t="shared" si="24"/>
        <v>75.400000000000006</v>
      </c>
      <c r="DG7" s="52"/>
      <c r="DH7" s="52">
        <f>DH8</f>
        <v>12.4</v>
      </c>
      <c r="DI7" s="52">
        <f t="shared" ref="DI7:DQ7" si="25">DI8</f>
        <v>12.1</v>
      </c>
      <c r="DJ7" s="52">
        <f t="shared" si="25"/>
        <v>12.5</v>
      </c>
      <c r="DK7" s="52">
        <f t="shared" si="25"/>
        <v>11.3</v>
      </c>
      <c r="DL7" s="52">
        <f t="shared" si="25"/>
        <v>10.8</v>
      </c>
      <c r="DM7" s="52">
        <f t="shared" si="25"/>
        <v>16.5</v>
      </c>
      <c r="DN7" s="52">
        <f t="shared" si="25"/>
        <v>16</v>
      </c>
      <c r="DO7" s="52">
        <f t="shared" si="25"/>
        <v>15.7</v>
      </c>
      <c r="DP7" s="52">
        <f t="shared" si="25"/>
        <v>14.6</v>
      </c>
      <c r="DQ7" s="52">
        <f t="shared" si="25"/>
        <v>15.1</v>
      </c>
      <c r="DR7" s="52"/>
      <c r="DS7" s="52">
        <f>DS8</f>
        <v>128.30000000000001</v>
      </c>
      <c r="DT7" s="52">
        <f t="shared" ref="DT7:EB7" si="26">DT8</f>
        <v>121.7</v>
      </c>
      <c r="DU7" s="52">
        <f t="shared" si="26"/>
        <v>121.7</v>
      </c>
      <c r="DV7" s="52">
        <f t="shared" si="26"/>
        <v>110.1</v>
      </c>
      <c r="DW7" s="52">
        <f t="shared" si="26"/>
        <v>108.4</v>
      </c>
      <c r="DX7" s="52">
        <f t="shared" si="26"/>
        <v>117</v>
      </c>
      <c r="DY7" s="52">
        <f t="shared" si="26"/>
        <v>118.8</v>
      </c>
      <c r="DZ7" s="52">
        <f t="shared" si="26"/>
        <v>136</v>
      </c>
      <c r="EA7" s="52">
        <f t="shared" si="26"/>
        <v>131.30000000000001</v>
      </c>
      <c r="EB7" s="52">
        <f t="shared" si="26"/>
        <v>133.6</v>
      </c>
      <c r="EC7" s="52"/>
      <c r="ED7" s="52">
        <f>ED8</f>
        <v>66.900000000000006</v>
      </c>
      <c r="EE7" s="52">
        <f t="shared" ref="EE7:EM7" si="27">EE8</f>
        <v>66.099999999999994</v>
      </c>
      <c r="EF7" s="52">
        <f t="shared" si="27"/>
        <v>68.099999999999994</v>
      </c>
      <c r="EG7" s="52">
        <f t="shared" si="27"/>
        <v>69.900000000000006</v>
      </c>
      <c r="EH7" s="52">
        <f t="shared" si="27"/>
        <v>71.400000000000006</v>
      </c>
      <c r="EI7" s="52">
        <f t="shared" si="27"/>
        <v>56.1</v>
      </c>
      <c r="EJ7" s="52">
        <f t="shared" si="27"/>
        <v>56.4</v>
      </c>
      <c r="EK7" s="52">
        <f t="shared" si="27"/>
        <v>56.9</v>
      </c>
      <c r="EL7" s="52">
        <f t="shared" si="27"/>
        <v>58.3</v>
      </c>
      <c r="EM7" s="52">
        <f t="shared" si="27"/>
        <v>59.2</v>
      </c>
      <c r="EN7" s="52"/>
      <c r="EO7" s="52">
        <f>EO8</f>
        <v>84.4</v>
      </c>
      <c r="EP7" s="52">
        <f t="shared" ref="EP7:EX7" si="28">EP8</f>
        <v>89.4</v>
      </c>
      <c r="EQ7" s="52">
        <f t="shared" si="28"/>
        <v>92.5</v>
      </c>
      <c r="ER7" s="52">
        <f t="shared" si="28"/>
        <v>92.8</v>
      </c>
      <c r="ES7" s="52">
        <f t="shared" si="28"/>
        <v>89.1</v>
      </c>
      <c r="ET7" s="52">
        <f t="shared" si="28"/>
        <v>73.2</v>
      </c>
      <c r="EU7" s="52">
        <f t="shared" si="28"/>
        <v>73.400000000000006</v>
      </c>
      <c r="EV7" s="52">
        <f t="shared" si="28"/>
        <v>72.5</v>
      </c>
      <c r="EW7" s="52">
        <f t="shared" si="28"/>
        <v>72.3</v>
      </c>
      <c r="EX7" s="52">
        <f t="shared" si="28"/>
        <v>72</v>
      </c>
      <c r="EY7" s="52"/>
      <c r="EZ7" s="53">
        <f>EZ8</f>
        <v>25601967</v>
      </c>
      <c r="FA7" s="53">
        <f t="shared" ref="FA7:FI7" si="29">FA8</f>
        <v>25825533</v>
      </c>
      <c r="FB7" s="53">
        <f t="shared" si="29"/>
        <v>25934950</v>
      </c>
      <c r="FC7" s="53">
        <f t="shared" si="29"/>
        <v>26019650</v>
      </c>
      <c r="FD7" s="53">
        <f t="shared" si="29"/>
        <v>26155500</v>
      </c>
      <c r="FE7" s="53">
        <f t="shared" si="29"/>
        <v>38744035</v>
      </c>
      <c r="FF7" s="53">
        <f t="shared" si="29"/>
        <v>40117620</v>
      </c>
      <c r="FG7" s="53">
        <f t="shared" si="29"/>
        <v>42330999</v>
      </c>
      <c r="FH7" s="53">
        <f t="shared" si="29"/>
        <v>43068047</v>
      </c>
      <c r="FI7" s="53">
        <f t="shared" si="29"/>
        <v>44341948</v>
      </c>
      <c r="FJ7" s="53"/>
    </row>
    <row r="8" spans="1:166" s="54" customFormat="1" x14ac:dyDescent="0.15">
      <c r="A8" s="35"/>
      <c r="B8" s="55">
        <v>2022</v>
      </c>
      <c r="C8" s="55">
        <v>12025</v>
      </c>
      <c r="D8" s="55">
        <v>46</v>
      </c>
      <c r="E8" s="55">
        <v>6</v>
      </c>
      <c r="F8" s="55">
        <v>0</v>
      </c>
      <c r="G8" s="55">
        <v>2</v>
      </c>
      <c r="H8" s="55" t="s">
        <v>160</v>
      </c>
      <c r="I8" s="55" t="s">
        <v>161</v>
      </c>
      <c r="J8" s="55" t="s">
        <v>162</v>
      </c>
      <c r="K8" s="55" t="s">
        <v>163</v>
      </c>
      <c r="L8" s="55" t="s">
        <v>164</v>
      </c>
      <c r="M8" s="55" t="s">
        <v>165</v>
      </c>
      <c r="N8" s="55" t="s">
        <v>166</v>
      </c>
      <c r="O8" s="55" t="s">
        <v>167</v>
      </c>
      <c r="P8" s="55" t="s">
        <v>168</v>
      </c>
      <c r="Q8" s="56">
        <v>4</v>
      </c>
      <c r="R8" s="55" t="s">
        <v>40</v>
      </c>
      <c r="S8" s="55" t="s">
        <v>169</v>
      </c>
      <c r="T8" s="55" t="s">
        <v>170</v>
      </c>
      <c r="U8" s="56">
        <v>244431</v>
      </c>
      <c r="V8" s="56">
        <v>4928</v>
      </c>
      <c r="W8" s="55" t="s">
        <v>171</v>
      </c>
      <c r="X8" s="55" t="s">
        <v>40</v>
      </c>
      <c r="Y8" s="57" t="s">
        <v>172</v>
      </c>
      <c r="Z8" s="56" t="s">
        <v>40</v>
      </c>
      <c r="AA8" s="56">
        <v>60</v>
      </c>
      <c r="AB8" s="56" t="s">
        <v>40</v>
      </c>
      <c r="AC8" s="56" t="s">
        <v>40</v>
      </c>
      <c r="AD8" s="56" t="s">
        <v>40</v>
      </c>
      <c r="AE8" s="56">
        <v>60</v>
      </c>
      <c r="AF8" s="56" t="s">
        <v>40</v>
      </c>
      <c r="AG8" s="56">
        <v>34</v>
      </c>
      <c r="AH8" s="56">
        <v>34</v>
      </c>
      <c r="AI8" s="58">
        <v>93.2</v>
      </c>
      <c r="AJ8" s="58">
        <v>100</v>
      </c>
      <c r="AK8" s="58">
        <v>100.7</v>
      </c>
      <c r="AL8" s="58">
        <v>106.9</v>
      </c>
      <c r="AM8" s="58">
        <v>104.9</v>
      </c>
      <c r="AN8" s="58">
        <v>97.5</v>
      </c>
      <c r="AO8" s="58">
        <v>97.7</v>
      </c>
      <c r="AP8" s="58">
        <v>100.7</v>
      </c>
      <c r="AQ8" s="58">
        <v>103.6</v>
      </c>
      <c r="AR8" s="58">
        <v>101.9</v>
      </c>
      <c r="AS8" s="58">
        <v>103.5</v>
      </c>
      <c r="AT8" s="58">
        <v>65.599999999999994</v>
      </c>
      <c r="AU8" s="58">
        <v>66.2</v>
      </c>
      <c r="AV8" s="58">
        <v>70.400000000000006</v>
      </c>
      <c r="AW8" s="58">
        <v>71</v>
      </c>
      <c r="AX8" s="58">
        <v>62</v>
      </c>
      <c r="AY8" s="58">
        <v>77</v>
      </c>
      <c r="AZ8" s="58">
        <v>77.099999999999994</v>
      </c>
      <c r="BA8" s="58">
        <v>73.8</v>
      </c>
      <c r="BB8" s="58">
        <v>75.5</v>
      </c>
      <c r="BC8" s="58">
        <v>74.599999999999994</v>
      </c>
      <c r="BD8" s="58">
        <v>86.4</v>
      </c>
      <c r="BE8" s="59">
        <v>59.9</v>
      </c>
      <c r="BF8" s="59">
        <v>60.7</v>
      </c>
      <c r="BG8" s="59">
        <v>64.400000000000006</v>
      </c>
      <c r="BH8" s="59">
        <v>64.8</v>
      </c>
      <c r="BI8" s="59">
        <v>56.1</v>
      </c>
      <c r="BJ8" s="59">
        <v>73.2</v>
      </c>
      <c r="BK8" s="59">
        <v>73.2</v>
      </c>
      <c r="BL8" s="59">
        <v>69.900000000000006</v>
      </c>
      <c r="BM8" s="59">
        <v>71.599999999999994</v>
      </c>
      <c r="BN8" s="59">
        <v>70.8</v>
      </c>
      <c r="BO8" s="59">
        <v>83.7</v>
      </c>
      <c r="BP8" s="58">
        <v>58.1</v>
      </c>
      <c r="BQ8" s="58">
        <v>64.2</v>
      </c>
      <c r="BR8" s="58">
        <v>61.3</v>
      </c>
      <c r="BS8" s="58">
        <v>56.5</v>
      </c>
      <c r="BT8" s="58">
        <v>51.1</v>
      </c>
      <c r="BU8" s="58">
        <v>66.900000000000006</v>
      </c>
      <c r="BV8" s="58">
        <v>66.099999999999994</v>
      </c>
      <c r="BW8" s="58">
        <v>62.3</v>
      </c>
      <c r="BX8" s="58">
        <v>62.1</v>
      </c>
      <c r="BY8" s="58">
        <v>60.2</v>
      </c>
      <c r="BZ8" s="58">
        <v>66.8</v>
      </c>
      <c r="CA8" s="59">
        <v>22313</v>
      </c>
      <c r="CB8" s="59">
        <v>21160</v>
      </c>
      <c r="CC8" s="59">
        <v>22186</v>
      </c>
      <c r="CD8" s="59">
        <v>22996</v>
      </c>
      <c r="CE8" s="59">
        <v>21697</v>
      </c>
      <c r="CF8" s="59">
        <v>25711</v>
      </c>
      <c r="CG8" s="59">
        <v>26415</v>
      </c>
      <c r="CH8" s="59">
        <v>27227</v>
      </c>
      <c r="CI8" s="59">
        <v>28176</v>
      </c>
      <c r="CJ8" s="59">
        <v>29348</v>
      </c>
      <c r="CK8" s="58">
        <v>61837</v>
      </c>
      <c r="CL8" s="59">
        <v>7893</v>
      </c>
      <c r="CM8" s="59">
        <v>7775</v>
      </c>
      <c r="CN8" s="59">
        <v>7363</v>
      </c>
      <c r="CO8" s="59">
        <v>8129</v>
      </c>
      <c r="CP8" s="59">
        <v>8699</v>
      </c>
      <c r="CQ8" s="59">
        <v>9060</v>
      </c>
      <c r="CR8" s="59">
        <v>9135</v>
      </c>
      <c r="CS8" s="59">
        <v>9509</v>
      </c>
      <c r="CT8" s="59">
        <v>9548</v>
      </c>
      <c r="CU8" s="59">
        <v>9992</v>
      </c>
      <c r="CV8" s="58">
        <v>17600</v>
      </c>
      <c r="CW8" s="59">
        <v>91.4</v>
      </c>
      <c r="CX8" s="59">
        <v>92.1</v>
      </c>
      <c r="CY8" s="59">
        <v>93.7</v>
      </c>
      <c r="CZ8" s="59">
        <v>90.4</v>
      </c>
      <c r="DA8" s="59">
        <v>101.5</v>
      </c>
      <c r="DB8" s="59">
        <v>71.099999999999994</v>
      </c>
      <c r="DC8" s="59">
        <v>72</v>
      </c>
      <c r="DD8" s="59">
        <v>77.7</v>
      </c>
      <c r="DE8" s="59">
        <v>75.7</v>
      </c>
      <c r="DF8" s="59">
        <v>75.400000000000006</v>
      </c>
      <c r="DG8" s="59">
        <v>55.6</v>
      </c>
      <c r="DH8" s="59">
        <v>12.4</v>
      </c>
      <c r="DI8" s="59">
        <v>12.1</v>
      </c>
      <c r="DJ8" s="59">
        <v>12.5</v>
      </c>
      <c r="DK8" s="59">
        <v>11.3</v>
      </c>
      <c r="DL8" s="59">
        <v>10.8</v>
      </c>
      <c r="DM8" s="59">
        <v>16.5</v>
      </c>
      <c r="DN8" s="59">
        <v>16</v>
      </c>
      <c r="DO8" s="59">
        <v>15.7</v>
      </c>
      <c r="DP8" s="59">
        <v>14.6</v>
      </c>
      <c r="DQ8" s="59">
        <v>15.1</v>
      </c>
      <c r="DR8" s="59">
        <v>25.1</v>
      </c>
      <c r="DS8" s="59">
        <v>128.30000000000001</v>
      </c>
      <c r="DT8" s="59">
        <v>121.7</v>
      </c>
      <c r="DU8" s="59">
        <v>121.7</v>
      </c>
      <c r="DV8" s="59">
        <v>110.1</v>
      </c>
      <c r="DW8" s="59">
        <v>108.4</v>
      </c>
      <c r="DX8" s="59">
        <v>117</v>
      </c>
      <c r="DY8" s="59">
        <v>118.8</v>
      </c>
      <c r="DZ8" s="59">
        <v>136</v>
      </c>
      <c r="EA8" s="59">
        <v>131.30000000000001</v>
      </c>
      <c r="EB8" s="59">
        <v>133.6</v>
      </c>
      <c r="EC8" s="59">
        <v>63</v>
      </c>
      <c r="ED8" s="58">
        <v>66.900000000000006</v>
      </c>
      <c r="EE8" s="58">
        <v>66.099999999999994</v>
      </c>
      <c r="EF8" s="58">
        <v>68.099999999999994</v>
      </c>
      <c r="EG8" s="58">
        <v>69.900000000000006</v>
      </c>
      <c r="EH8" s="58">
        <v>71.400000000000006</v>
      </c>
      <c r="EI8" s="58">
        <v>56.1</v>
      </c>
      <c r="EJ8" s="58">
        <v>56.4</v>
      </c>
      <c r="EK8" s="58">
        <v>56.9</v>
      </c>
      <c r="EL8" s="58">
        <v>58.3</v>
      </c>
      <c r="EM8" s="58">
        <v>59.2</v>
      </c>
      <c r="EN8" s="58">
        <v>56.4</v>
      </c>
      <c r="EO8" s="58">
        <v>84.4</v>
      </c>
      <c r="EP8" s="58">
        <v>89.4</v>
      </c>
      <c r="EQ8" s="58">
        <v>92.5</v>
      </c>
      <c r="ER8" s="58">
        <v>92.8</v>
      </c>
      <c r="ES8" s="58">
        <v>89.1</v>
      </c>
      <c r="ET8" s="58">
        <v>73.2</v>
      </c>
      <c r="EU8" s="58">
        <v>73.400000000000006</v>
      </c>
      <c r="EV8" s="58">
        <v>72.5</v>
      </c>
      <c r="EW8" s="58">
        <v>72.3</v>
      </c>
      <c r="EX8" s="58">
        <v>72</v>
      </c>
      <c r="EY8" s="58">
        <v>70.7</v>
      </c>
      <c r="EZ8" s="59">
        <v>25601967</v>
      </c>
      <c r="FA8" s="59">
        <v>25825533</v>
      </c>
      <c r="FB8" s="59">
        <v>25934950</v>
      </c>
      <c r="FC8" s="59">
        <v>26019650</v>
      </c>
      <c r="FD8" s="59">
        <v>26155500</v>
      </c>
      <c r="FE8" s="59">
        <v>38744035</v>
      </c>
      <c r="FF8" s="59">
        <v>40117620</v>
      </c>
      <c r="FG8" s="59">
        <v>42330999</v>
      </c>
      <c r="FH8" s="59">
        <v>43068047</v>
      </c>
      <c r="FI8" s="59">
        <v>44341948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173</v>
      </c>
      <c r="C10" s="62" t="s">
        <v>174</v>
      </c>
      <c r="D10" s="62" t="s">
        <v>175</v>
      </c>
      <c r="E10" s="62" t="s">
        <v>176</v>
      </c>
      <c r="F10" s="62" t="s">
        <v>177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FAS2</cp:lastModifiedBy>
  <dcterms:created xsi:type="dcterms:W3CDTF">2023-12-20T05:02:59Z</dcterms:created>
  <dcterms:modified xsi:type="dcterms:W3CDTF">2024-01-28T23:48:29Z</dcterms:modified>
  <cp:category/>
</cp:coreProperties>
</file>